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70" windowWidth="15480" windowHeight="10380" activeTab="0"/>
  </bookViews>
  <sheets>
    <sheet name="дод.7" sheetId="1" r:id="rId1"/>
  </sheets>
  <definedNames>
    <definedName name="_xlfn.AGGREGATE" hidden="1">#NAME?</definedName>
    <definedName name="_xlnm.Print_Titles" localSheetId="0">'дод.7'!$4:$4</definedName>
    <definedName name="_xlnm.Print_Area" localSheetId="0">'дод.7'!$A$1:$I$53</definedName>
  </definedNames>
  <calcPr fullCalcOnLoad="1"/>
</workbook>
</file>

<file path=xl/sharedStrings.xml><?xml version="1.0" encoding="utf-8"?>
<sst xmlns="http://schemas.openxmlformats.org/spreadsheetml/2006/main" count="196" uniqueCount="135">
  <si>
    <t>Загальний фонд</t>
  </si>
  <si>
    <t>Спеціальний фонд</t>
  </si>
  <si>
    <t xml:space="preserve">Всього </t>
  </si>
  <si>
    <t>Найменування місцевої (регіональної) програми</t>
  </si>
  <si>
    <t>Разом загальний та спеціальний фонди</t>
  </si>
  <si>
    <t>грн.</t>
  </si>
  <si>
    <t>0810</t>
  </si>
  <si>
    <t>1090</t>
  </si>
  <si>
    <t>Перший заступник голови обласної ради</t>
  </si>
  <si>
    <t>Всього</t>
  </si>
  <si>
    <t>Рівненська обласна державна адміністрація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</si>
  <si>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</si>
  <si>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1110000</t>
  </si>
  <si>
    <t>Код програмної класифікації видатків та кредитування місцевих бюджетів</t>
  </si>
  <si>
    <t>Код ТПКВКМБ /
ТКВКБМС</t>
  </si>
  <si>
    <t>Код ФКВКБ</t>
  </si>
  <si>
    <t>0180</t>
  </si>
  <si>
    <t>0200000</t>
  </si>
  <si>
    <t>0210000</t>
  </si>
  <si>
    <t>Програма розвитку фізичної культури і спорту в Рівненській області на період до 2020 року</t>
  </si>
  <si>
    <t>Інші заклади та заходи</t>
  </si>
  <si>
    <t>0800000</t>
  </si>
  <si>
    <t>Департамент соціального захисту населення Рівненської  обласної державної адміністрації</t>
  </si>
  <si>
    <t>0810000</t>
  </si>
  <si>
    <t>0813240</t>
  </si>
  <si>
    <t>Обласна програма матеріальної підтримки найбільш незахищених верств населення на 2018-2022 роки</t>
  </si>
  <si>
    <t>Управління у справах молоді  та спорту Рівненської обласної державної адміністрації</t>
  </si>
  <si>
    <t>0219800</t>
  </si>
  <si>
    <t>9800</t>
  </si>
  <si>
    <r>
      <t>Субвенція з місцевого бюджету державному бюджету на виконання програм соціально-економічного розвитку регіонів</t>
    </r>
    <r>
      <rPr>
        <sz val="8"/>
        <color indexed="10"/>
        <rFont val="Times New Roman"/>
        <family val="1"/>
      </rPr>
      <t xml:space="preserve"> </t>
    </r>
  </si>
  <si>
    <t xml:space="preserve">Зміни до переліку місцевих (регіональних) програм, які фінансуватимуться за рахунок коштів
обласного бюджету  у 2018 році
</t>
  </si>
  <si>
    <t>С.А.Свисталюк</t>
  </si>
  <si>
    <t>0813242</t>
  </si>
  <si>
    <t>Інші заходи у сфері соціального захисту і соціального забезпечення</t>
  </si>
  <si>
    <t>1113000</t>
  </si>
  <si>
    <t>3000</t>
  </si>
  <si>
    <t>Соціальний захист та соціальне забезпечення</t>
  </si>
  <si>
    <t>1113140</t>
  </si>
  <si>
    <t>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</si>
  <si>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</si>
  <si>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</si>
  <si>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1115050</t>
  </si>
  <si>
    <t>5050</t>
  </si>
  <si>
    <t>Підтримка фізкультурно-спортивного руху</t>
  </si>
  <si>
    <t>1115051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</si>
  <si>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</si>
  <si>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</si>
  <si>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Обласна програма оздоровлення та відпочинку дітей і розвитку мережі дитячих закладів оздоровлення та відпочинку, санаторіїв на період до 2022 року</t>
  </si>
  <si>
    <t>1200000</t>
  </si>
  <si>
    <t>Департамент житлово-комунального господарства, енергетики та енергоефективності Рівненської обласної державної адміністрації</t>
  </si>
  <si>
    <t>1210000</t>
  </si>
  <si>
    <t>9770</t>
  </si>
  <si>
    <t>Інші субвенції з місцевого бюджету</t>
  </si>
  <si>
    <t>2700000</t>
  </si>
  <si>
    <t>Департамент економічного розвитку і торгівлі Рівненської обласної державної адміністрації</t>
  </si>
  <si>
    <t>2710000</t>
  </si>
  <si>
    <t>2717610</t>
  </si>
  <si>
    <t>7610</t>
  </si>
  <si>
    <t>0411</t>
  </si>
  <si>
    <t>Сприяння розвитку малого та середнього підприємництва</t>
  </si>
  <si>
    <t>2717700</t>
  </si>
  <si>
    <t>7700</t>
  </si>
  <si>
    <t>0133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</si>
  <si>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</si>
  <si>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Програма розвитку малого і середнього підприємництва у Рівненській області на 2018-2020 роки</t>
  </si>
  <si>
    <t>Програма реалізації проекту технічної допомоги Європейського Союзу “Центр надання адміністративних послуг як інноваційний інструмент взаємодії влади та громади”  на 2016-2018 роки</t>
  </si>
  <si>
    <t>1115040</t>
  </si>
  <si>
    <t>5040</t>
  </si>
  <si>
    <t>Підтримка і розвиток спортивної інфраструктури</t>
  </si>
  <si>
    <t>1115042</t>
  </si>
  <si>
    <t>5042</t>
  </si>
  <si>
    <t>Фінансова підтримка спортивних споруд, які належать громадським організаціям фізкультурно-спортивної спрямованості</t>
  </si>
  <si>
    <t>Програма підвищення ефективності виконання повноважень органами виконавчої влади щодо реалізації державної регіональної політики та впровадження реформ у Рівненській області на 2018-2020 роки</t>
  </si>
  <si>
    <t>1219770</t>
  </si>
  <si>
    <t>1500000</t>
  </si>
  <si>
    <t>Департамент  з питань будівництва та архітектури Рівненської обласної державної адміністрації</t>
  </si>
  <si>
    <t>1510000</t>
  </si>
  <si>
    <t>1518340</t>
  </si>
  <si>
    <t>8340</t>
  </si>
  <si>
    <t>0540</t>
  </si>
  <si>
    <t>Природоохоронні заходи за рахунок цільових фондів</t>
  </si>
  <si>
    <t>Обласна програма охорони навколишнього природного середовища на 2017-2021 роки</t>
  </si>
  <si>
    <t>2800000</t>
  </si>
  <si>
    <t>Департамент екології та природних ресурсів Рівненської обласної державної адміністрації</t>
  </si>
  <si>
    <t>2810000</t>
  </si>
  <si>
    <t>2818340</t>
  </si>
  <si>
    <t>Регіональна програма розвитку природно-заповідного фонду та формування регіональної екологічної мережі Рівненської області на 2010-2020 роки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</si>
  <si>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</si>
  <si>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 xml:space="preserve">Надання кредиту </t>
  </si>
  <si>
    <t>Обласна програма забезпечення молоді житлом на 2018-2023 роки</t>
  </si>
  <si>
    <t>0813241</t>
  </si>
  <si>
    <t>Забезпечення діяльності інших закладів у сфері соціального захисту і соціального забезпечення</t>
  </si>
  <si>
    <t>1217640</t>
  </si>
  <si>
    <t>7640</t>
  </si>
  <si>
    <t>0470</t>
  </si>
  <si>
    <t>Заходи з енергозбереження</t>
  </si>
  <si>
    <t>Обласна програма відшкодування відсотків за кредитами, залученими  фізичними особами на впровадження енергозберігаючих заходів, на 2015-2018 роки</t>
  </si>
  <si>
    <t>1517460</t>
  </si>
  <si>
    <t>7460</t>
  </si>
  <si>
    <t>Утримання та розвиток автомобільних доріг та дорожньої інфраструктури</t>
  </si>
  <si>
    <t>1517461</t>
  </si>
  <si>
    <t>7461</t>
  </si>
  <si>
    <t>0456</t>
  </si>
  <si>
    <t>Утримання та розвиток автомобільних доріг та дорожньої інфраструктури за рахунок коштів місцевого бюджету</t>
  </si>
  <si>
    <t>Програма розвитку дорожнього господарства Рівненської області на 2018 рік</t>
  </si>
  <si>
    <t>0600000</t>
  </si>
  <si>
    <t>Управління  освіти і науки Рівненської обласної державної адміністрації</t>
  </si>
  <si>
    <t>0610000</t>
  </si>
  <si>
    <t>0619320</t>
  </si>
  <si>
    <t>9320</t>
  </si>
  <si>
    <t>Субвенція з місцевого бюджету за рахунок залишку коштів освітньої субвенції, що утворився на початок бюджетного періоду</t>
  </si>
  <si>
    <t xml:space="preserve">Обласна програма забезпечення закладів загальної середньої освіти шкільними автобусами у 2018 році </t>
  </si>
  <si>
    <t>1115030</t>
  </si>
  <si>
    <t>5030</t>
  </si>
  <si>
    <t>Розвиток дитячо-юнацького та резервного спорту</t>
  </si>
  <si>
    <t>1115032</t>
  </si>
  <si>
    <t>5032</t>
  </si>
  <si>
    <t>Фінансова підтримка дитячо-юнацьких спортивних шкіл фізкультурно-спортивних товариств</t>
  </si>
  <si>
    <t>1115052</t>
  </si>
  <si>
    <t>5052</t>
  </si>
  <si>
    <t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t>
  </si>
  <si>
    <t>1217690</t>
  </si>
  <si>
    <t>7690</t>
  </si>
  <si>
    <t>Інша економічна діяльність</t>
  </si>
  <si>
    <t>1217693</t>
  </si>
  <si>
    <t>7693</t>
  </si>
  <si>
    <t>0490</t>
  </si>
  <si>
    <t>Інші заходи, пов'язані з економічною діяльністю</t>
  </si>
  <si>
    <t xml:space="preserve">Обласна комплексна програма профілактики правопорушень та боротьби із злочинністю на 2016-2020 роки </t>
  </si>
  <si>
    <t>Обласна програма надання фінансової підтримки комунальному підприємству "Управління майновим комплексом" Рівненської обласної ради на 2018-2019 роки</t>
  </si>
  <si>
    <t>Комплексна програма енергоефективності Рівненської області на 2018-2025 роки</t>
  </si>
  <si>
    <t>1517464</t>
  </si>
  <si>
    <t>7464</t>
  </si>
  <si>
    <t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t>
  </si>
  <si>
    <t>Додаток  7
до рішення Рівненської обласної ради
"Про внесення змін до обласного бюджету на 2018 рік"
від 16 березня 2018 року  №877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</si>
</sst>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  <numFmt numFmtId="197" formatCode="#,##0.000"/>
  </numFmts>
  <fonts count="68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b/>
      <sz val="12"/>
      <name val="Times New Roman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name val="Times New Roman"/>
      <family val="1"/>
    </font>
    <font>
      <i/>
      <sz val="12"/>
      <name val="Times New Roman Cyr"/>
      <family val="1"/>
    </font>
    <font>
      <b/>
      <sz val="14"/>
      <color indexed="8"/>
      <name val="Times New Roman Cyr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8"/>
      <color indexed="10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i/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2"/>
      <color indexed="10"/>
      <name val="Times New Roman"/>
      <family val="1"/>
    </font>
    <font>
      <b/>
      <sz val="12"/>
      <color indexed="10"/>
      <name val="Times New Roman Cyr"/>
      <family val="1"/>
    </font>
    <font>
      <b/>
      <i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imes New Roman"/>
      <family val="1"/>
    </font>
    <font>
      <b/>
      <sz val="12"/>
      <color rgb="FFFF0000"/>
      <name val="Times New Roman Cyr"/>
      <family val="1"/>
    </font>
    <font>
      <b/>
      <i/>
      <sz val="12"/>
      <color rgb="FFFF0000"/>
      <name val="Times New Roman"/>
      <family val="1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22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5" fillId="38" borderId="0" applyNumberFormat="0" applyBorder="0" applyAlignment="0" applyProtection="0"/>
    <xf numFmtId="0" fontId="55" fillId="39" borderId="0" applyNumberFormat="0" applyBorder="0" applyAlignment="0" applyProtection="0"/>
    <xf numFmtId="0" fontId="55" fillId="40" borderId="0" applyNumberFormat="0" applyBorder="0" applyAlignment="0" applyProtection="0"/>
    <xf numFmtId="0" fontId="55" fillId="41" borderId="0" applyNumberFormat="0" applyBorder="0" applyAlignment="0" applyProtection="0"/>
    <xf numFmtId="0" fontId="55" fillId="42" borderId="0" applyNumberFormat="0" applyBorder="0" applyAlignment="0" applyProtection="0"/>
    <xf numFmtId="0" fontId="55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31" fillId="0" borderId="0">
      <alignment vertical="top"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9" fillId="47" borderId="8" applyNumberFormat="0" applyAlignment="0" applyProtection="0"/>
    <xf numFmtId="0" fontId="22" fillId="0" borderId="0">
      <alignment/>
      <protection/>
    </xf>
    <xf numFmtId="0" fontId="25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" fillId="3" borderId="0" applyNumberFormat="0" applyBorder="0" applyAlignment="0" applyProtection="0"/>
    <xf numFmtId="0" fontId="61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3" fontId="1" fillId="0" borderId="0" applyFont="0" applyFill="0" applyBorder="0" applyAlignment="0" applyProtection="0"/>
    <xf numFmtId="0" fontId="62" fillId="47" borderId="12" applyNumberFormat="0" applyAlignment="0" applyProtection="0"/>
    <xf numFmtId="0" fontId="18" fillId="0" borderId="13" applyNumberFormat="0" applyFill="0" applyAlignment="0" applyProtection="0"/>
    <xf numFmtId="0" fontId="63" fillId="51" borderId="0" applyNumberFormat="0" applyBorder="0" applyAlignment="0" applyProtection="0"/>
    <xf numFmtId="0" fontId="21" fillId="0" borderId="0">
      <alignment/>
      <protection/>
    </xf>
    <xf numFmtId="0" fontId="6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0" fontId="29" fillId="0" borderId="0" xfId="0" applyNumberFormat="1" applyFont="1" applyFill="1" applyBorder="1" applyAlignment="1" applyProtection="1">
      <alignment horizontal="center" vertical="top" wrapText="1"/>
      <protection/>
    </xf>
    <xf numFmtId="49" fontId="39" fillId="0" borderId="0" xfId="0" applyNumberFormat="1" applyFont="1" applyFill="1" applyBorder="1" applyAlignment="1" applyProtection="1">
      <alignment horizontal="center" vertical="top" wrapText="1"/>
      <protection locked="0"/>
    </xf>
    <xf numFmtId="181" fontId="39" fillId="0" borderId="0" xfId="68" applyFont="1" applyFill="1" applyBorder="1" applyAlignment="1" applyProtection="1">
      <alignment horizontal="left" vertical="top" wrapText="1"/>
      <protection locked="0"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0" fontId="32" fillId="0" borderId="14" xfId="0" applyNumberFormat="1" applyFont="1" applyFill="1" applyBorder="1" applyAlignment="1" applyProtection="1">
      <alignment horizontal="right" vertical="center"/>
      <protection/>
    </xf>
    <xf numFmtId="0" fontId="26" fillId="0" borderId="15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184" fontId="28" fillId="0" borderId="15" xfId="0" applyNumberFormat="1" applyFont="1" applyBorder="1" applyAlignment="1">
      <alignment vertical="justify"/>
    </xf>
    <xf numFmtId="0" fontId="0" fillId="0" borderId="0" xfId="0" applyNumberFormat="1" applyFont="1" applyFill="1" applyAlignment="1" applyProtection="1">
      <alignment/>
      <protection/>
    </xf>
    <xf numFmtId="0" fontId="0" fillId="0" borderId="14" xfId="0" applyFont="1" applyFill="1" applyBorder="1" applyAlignment="1">
      <alignment horizontal="center"/>
    </xf>
    <xf numFmtId="49" fontId="27" fillId="0" borderId="15" xfId="0" applyNumberFormat="1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49" fontId="33" fillId="0" borderId="15" xfId="0" applyNumberFormat="1" applyFont="1" applyBorder="1" applyAlignment="1">
      <alignment horizontal="center" vertical="top" wrapText="1"/>
    </xf>
    <xf numFmtId="49" fontId="34" fillId="46" borderId="15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26" fillId="46" borderId="15" xfId="0" applyNumberFormat="1" applyFont="1" applyFill="1" applyBorder="1" applyAlignment="1">
      <alignment horizontal="center" vertical="center" wrapText="1"/>
    </xf>
    <xf numFmtId="0" fontId="0" fillId="46" borderId="0" xfId="0" applyNumberFormat="1" applyFont="1" applyFill="1" applyAlignment="1" applyProtection="1">
      <alignment/>
      <protection/>
    </xf>
    <xf numFmtId="0" fontId="0" fillId="46" borderId="0" xfId="0" applyFont="1" applyFill="1" applyAlignment="1">
      <alignment/>
    </xf>
    <xf numFmtId="49" fontId="34" fillId="46" borderId="15" xfId="0" applyNumberFormat="1" applyFont="1" applyFill="1" applyBorder="1" applyAlignment="1" applyProtection="1">
      <alignment vertical="top" wrapText="1"/>
      <protection locked="0"/>
    </xf>
    <xf numFmtId="0" fontId="4" fillId="0" borderId="15" xfId="0" applyFont="1" applyBorder="1" applyAlignment="1">
      <alignment horizontal="justify" vertical="center" wrapText="1"/>
    </xf>
    <xf numFmtId="0" fontId="19" fillId="0" borderId="15" xfId="0" applyNumberFormat="1" applyFont="1" applyFill="1" applyBorder="1" applyAlignment="1" applyProtection="1">
      <alignment horizontal="center" vertical="center" wrapText="1"/>
      <protection/>
    </xf>
    <xf numFmtId="184" fontId="20" fillId="46" borderId="15" xfId="93" applyNumberFormat="1" applyFont="1" applyFill="1" applyBorder="1" applyAlignment="1">
      <alignment horizontal="center" vertical="center"/>
      <protection/>
    </xf>
    <xf numFmtId="0" fontId="30" fillId="0" borderId="0" xfId="0" applyFont="1" applyAlignment="1">
      <alignment wrapText="1"/>
    </xf>
    <xf numFmtId="0" fontId="30" fillId="0" borderId="0" xfId="0" applyFont="1" applyAlignment="1">
      <alignment horizontal="right" wrapText="1"/>
    </xf>
    <xf numFmtId="49" fontId="30" fillId="0" borderId="15" xfId="0" applyNumberFormat="1" applyFont="1" applyFill="1" applyBorder="1" applyAlignment="1">
      <alignment vertical="top" wrapText="1"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49" fontId="30" fillId="0" borderId="15" xfId="0" applyNumberFormat="1" applyFont="1" applyFill="1" applyBorder="1" applyAlignment="1">
      <alignment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8" fillId="0" borderId="15" xfId="0" applyNumberFormat="1" applyFont="1" applyBorder="1" applyAlignment="1">
      <alignment horizontal="center" vertical="top" wrapText="1"/>
    </xf>
    <xf numFmtId="49" fontId="39" fillId="0" borderId="0" xfId="0" applyNumberFormat="1" applyFont="1" applyFill="1" applyBorder="1" applyAlignment="1" applyProtection="1">
      <alignment vertical="top" wrapText="1"/>
      <protection locked="0"/>
    </xf>
    <xf numFmtId="184" fontId="35" fillId="0" borderId="15" xfId="93" applyNumberFormat="1" applyFont="1" applyBorder="1" applyAlignment="1">
      <alignment vertical="top" wrapText="1"/>
      <protection/>
    </xf>
    <xf numFmtId="49" fontId="33" fillId="0" borderId="15" xfId="0" applyNumberFormat="1" applyFont="1" applyBorder="1" applyAlignment="1">
      <alignment horizontal="left" vertical="top" wrapText="1"/>
    </xf>
    <xf numFmtId="49" fontId="34" fillId="46" borderId="15" xfId="0" applyNumberFormat="1" applyFont="1" applyFill="1" applyBorder="1" applyAlignment="1">
      <alignment vertical="top" wrapText="1"/>
    </xf>
    <xf numFmtId="49" fontId="37" fillId="0" borderId="15" xfId="0" applyNumberFormat="1" applyFont="1" applyFill="1" applyBorder="1" applyAlignment="1">
      <alignment vertical="top" wrapText="1"/>
    </xf>
    <xf numFmtId="49" fontId="27" fillId="0" borderId="15" xfId="0" applyNumberFormat="1" applyFont="1" applyBorder="1" applyAlignment="1" applyProtection="1">
      <alignment vertical="top" wrapText="1"/>
      <protection locked="0"/>
    </xf>
    <xf numFmtId="0" fontId="30" fillId="52" borderId="15" xfId="0" applyFont="1" applyFill="1" applyBorder="1" applyAlignment="1">
      <alignment horizontal="center" vertical="top" wrapText="1"/>
    </xf>
    <xf numFmtId="0" fontId="37" fillId="52" borderId="15" xfId="0" applyFont="1" applyFill="1" applyBorder="1" applyAlignment="1">
      <alignment horizontal="center" vertical="top" wrapText="1"/>
    </xf>
    <xf numFmtId="0" fontId="37" fillId="0" borderId="15" xfId="0" applyFont="1" applyBorder="1" applyAlignment="1">
      <alignment vertical="top" wrapText="1"/>
    </xf>
    <xf numFmtId="49" fontId="30" fillId="52" borderId="15" xfId="0" applyNumberFormat="1" applyFont="1" applyFill="1" applyBorder="1" applyAlignment="1">
      <alignment horizontal="center" vertical="top" wrapText="1"/>
    </xf>
    <xf numFmtId="184" fontId="30" fillId="0" borderId="15" xfId="93" applyNumberFormat="1" applyFont="1" applyBorder="1" applyAlignment="1">
      <alignment horizontal="left" vertical="top" wrapText="1"/>
      <protection/>
    </xf>
    <xf numFmtId="49" fontId="41" fillId="0" borderId="15" xfId="0" applyNumberFormat="1" applyFont="1" applyBorder="1" applyAlignment="1" applyProtection="1">
      <alignment vertical="top" wrapText="1"/>
      <protection locked="0"/>
    </xf>
    <xf numFmtId="4" fontId="20" fillId="46" borderId="15" xfId="93" applyNumberFormat="1" applyFont="1" applyFill="1" applyBorder="1">
      <alignment vertical="top"/>
      <protection/>
    </xf>
    <xf numFmtId="4" fontId="30" fillId="0" borderId="15" xfId="93" applyNumberFormat="1" applyFont="1" applyBorder="1">
      <alignment vertical="top"/>
      <protection/>
    </xf>
    <xf numFmtId="4" fontId="20" fillId="0" borderId="15" xfId="93" applyNumberFormat="1" applyFont="1" applyBorder="1">
      <alignment vertical="top"/>
      <protection/>
    </xf>
    <xf numFmtId="4" fontId="37" fillId="0" borderId="15" xfId="93" applyNumberFormat="1" applyFont="1" applyBorder="1">
      <alignment vertical="top"/>
      <protection/>
    </xf>
    <xf numFmtId="4" fontId="20" fillId="46" borderId="15" xfId="93" applyNumberFormat="1" applyFont="1" applyFill="1" applyBorder="1" applyAlignment="1">
      <alignment horizontal="right" vertical="top"/>
      <protection/>
    </xf>
    <xf numFmtId="4" fontId="30" fillId="0" borderId="15" xfId="93" applyNumberFormat="1" applyFont="1" applyBorder="1" applyAlignment="1">
      <alignment horizontal="right" vertical="top"/>
      <protection/>
    </xf>
    <xf numFmtId="4" fontId="30" fillId="0" borderId="15" xfId="0" applyNumberFormat="1" applyFont="1" applyFill="1" applyBorder="1" applyAlignment="1">
      <alignment horizontal="right" vertical="top" wrapText="1"/>
    </xf>
    <xf numFmtId="4" fontId="20" fillId="0" borderId="15" xfId="0" applyNumberFormat="1" applyFont="1" applyFill="1" applyBorder="1" applyAlignment="1">
      <alignment horizontal="right" vertical="top" wrapText="1"/>
    </xf>
    <xf numFmtId="4" fontId="37" fillId="0" borderId="15" xfId="93" applyNumberFormat="1" applyFont="1" applyBorder="1" applyAlignment="1">
      <alignment horizontal="right" vertical="top"/>
      <protection/>
    </xf>
    <xf numFmtId="4" fontId="37" fillId="0" borderId="15" xfId="0" applyNumberFormat="1" applyFont="1" applyFill="1" applyBorder="1" applyAlignment="1">
      <alignment horizontal="right" vertical="top" wrapText="1"/>
    </xf>
    <xf numFmtId="4" fontId="40" fillId="0" borderId="15" xfId="0" applyNumberFormat="1" applyFont="1" applyFill="1" applyBorder="1" applyAlignment="1">
      <alignment horizontal="right" vertical="top" wrapText="1"/>
    </xf>
    <xf numFmtId="4" fontId="65" fillId="0" borderId="15" xfId="93" applyNumberFormat="1" applyFont="1" applyBorder="1">
      <alignment vertical="top"/>
      <protection/>
    </xf>
    <xf numFmtId="4" fontId="43" fillId="0" borderId="15" xfId="0" applyNumberFormat="1" applyFont="1" applyFill="1" applyBorder="1" applyAlignment="1">
      <alignment horizontal="right" vertical="top" wrapText="1"/>
    </xf>
    <xf numFmtId="4" fontId="36" fillId="0" borderId="15" xfId="0" applyNumberFormat="1" applyFont="1" applyBorder="1" applyAlignment="1">
      <alignment vertical="justify"/>
    </xf>
    <xf numFmtId="0" fontId="30" fillId="0" borderId="0" xfId="0" applyFont="1" applyAlignment="1">
      <alignment horizontal="left" vertical="top" wrapText="1"/>
    </xf>
    <xf numFmtId="184" fontId="37" fillId="0" borderId="15" xfId="93" applyNumberFormat="1" applyFont="1" applyBorder="1" applyAlignment="1">
      <alignment horizontal="left" vertical="top" wrapText="1"/>
      <protection/>
    </xf>
    <xf numFmtId="4" fontId="44" fillId="0" borderId="15" xfId="0" applyNumberFormat="1" applyFont="1" applyFill="1" applyBorder="1" applyAlignment="1">
      <alignment horizontal="right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66" fillId="0" borderId="15" xfId="0" applyNumberFormat="1" applyFont="1" applyFill="1" applyBorder="1" applyAlignment="1">
      <alignment horizontal="center" vertical="top" wrapText="1"/>
    </xf>
    <xf numFmtId="49" fontId="20" fillId="0" borderId="15" xfId="0" applyNumberFormat="1" applyFont="1" applyFill="1" applyBorder="1" applyAlignment="1" applyProtection="1">
      <alignment vertical="top" wrapText="1"/>
      <protection locked="0"/>
    </xf>
    <xf numFmtId="49" fontId="33" fillId="0" borderId="15" xfId="0" applyNumberFormat="1" applyFont="1" applyBorder="1" applyAlignment="1">
      <alignment horizontal="left" vertical="top" wrapText="1"/>
    </xf>
    <xf numFmtId="49" fontId="27" fillId="0" borderId="15" xfId="0" applyNumberFormat="1" applyFont="1" applyFill="1" applyBorder="1" applyAlignment="1" applyProtection="1">
      <alignment vertical="top" wrapText="1"/>
      <protection locked="0"/>
    </xf>
    <xf numFmtId="4" fontId="36" fillId="0" borderId="15" xfId="0" applyNumberFormat="1" applyFont="1" applyFill="1" applyBorder="1" applyAlignment="1">
      <alignment vertical="justify"/>
    </xf>
    <xf numFmtId="0" fontId="30" fillId="0" borderId="15" xfId="0" applyFont="1" applyBorder="1" applyAlignment="1">
      <alignment horizontal="center" vertical="top" wrapText="1"/>
    </xf>
    <xf numFmtId="49" fontId="30" fillId="0" borderId="15" xfId="0" applyNumberFormat="1" applyFont="1" applyBorder="1" applyAlignment="1">
      <alignment horizontal="center" vertical="top" wrapText="1"/>
    </xf>
    <xf numFmtId="0" fontId="35" fillId="0" borderId="15" xfId="0" applyFont="1" applyBorder="1" applyAlignment="1">
      <alignment horizontal="left" vertical="top" wrapText="1"/>
    </xf>
    <xf numFmtId="0" fontId="37" fillId="0" borderId="15" xfId="0" applyFont="1" applyBorder="1" applyAlignment="1">
      <alignment horizontal="center" vertical="top" wrapText="1"/>
    </xf>
    <xf numFmtId="49" fontId="37" fillId="0" borderId="15" xfId="0" applyNumberFormat="1" applyFont="1" applyBorder="1" applyAlignment="1">
      <alignment horizontal="center" vertical="top" wrapText="1"/>
    </xf>
    <xf numFmtId="0" fontId="45" fillId="0" borderId="15" xfId="0" applyFont="1" applyBorder="1" applyAlignment="1">
      <alignment horizontal="left" vertical="top" wrapText="1"/>
    </xf>
    <xf numFmtId="4" fontId="44" fillId="0" borderId="15" xfId="0" applyNumberFormat="1" applyFont="1" applyFill="1" applyBorder="1" applyAlignment="1">
      <alignment horizontal="right" vertical="center" wrapText="1"/>
    </xf>
    <xf numFmtId="49" fontId="37" fillId="52" borderId="15" xfId="0" applyNumberFormat="1" applyFont="1" applyFill="1" applyBorder="1" applyAlignment="1">
      <alignment horizontal="center" vertical="top" wrapText="1"/>
    </xf>
    <xf numFmtId="49" fontId="33" fillId="52" borderId="15" xfId="0" applyNumberFormat="1" applyFont="1" applyFill="1" applyBorder="1" applyAlignment="1" applyProtection="1">
      <alignment vertical="top" wrapText="1"/>
      <protection locked="0"/>
    </xf>
    <xf numFmtId="0" fontId="30" fillId="0" borderId="15" xfId="0" applyFont="1" applyBorder="1" applyAlignment="1">
      <alignment vertical="center" wrapText="1"/>
    </xf>
    <xf numFmtId="49" fontId="34" fillId="0" borderId="15" xfId="0" applyNumberFormat="1" applyFont="1" applyBorder="1" applyAlignment="1">
      <alignment horizontal="left" vertical="top" wrapText="1"/>
    </xf>
    <xf numFmtId="49" fontId="37" fillId="0" borderId="15" xfId="0" applyNumberFormat="1" applyFont="1" applyFill="1" applyBorder="1" applyAlignment="1">
      <alignment vertical="top" wrapText="1"/>
    </xf>
    <xf numFmtId="4" fontId="67" fillId="0" borderId="15" xfId="93" applyNumberFormat="1" applyFont="1" applyBorder="1">
      <alignment vertical="top"/>
      <protection/>
    </xf>
    <xf numFmtId="4" fontId="40" fillId="0" borderId="15" xfId="93" applyNumberFormat="1" applyFont="1" applyBorder="1">
      <alignment vertical="top"/>
      <protection/>
    </xf>
    <xf numFmtId="4" fontId="44" fillId="0" borderId="15" xfId="0" applyNumberFormat="1" applyFont="1" applyBorder="1" applyAlignment="1">
      <alignment horizontal="right" vertical="top" wrapText="1"/>
    </xf>
    <xf numFmtId="184" fontId="30" fillId="0" borderId="15" xfId="93" applyNumberFormat="1" applyFont="1" applyBorder="1" applyAlignment="1">
      <alignment vertical="top" wrapText="1"/>
      <protection/>
    </xf>
    <xf numFmtId="4" fontId="20" fillId="0" borderId="15" xfId="93" applyNumberFormat="1" applyFont="1" applyFill="1" applyBorder="1">
      <alignment vertical="top"/>
      <protection/>
    </xf>
    <xf numFmtId="4" fontId="40" fillId="0" borderId="15" xfId="93" applyNumberFormat="1" applyFont="1" applyFill="1" applyBorder="1">
      <alignment vertical="top"/>
      <protection/>
    </xf>
  </cellXfs>
  <cellStyles count="10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Додаток _ 3 зм_ни 457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2" xfId="99"/>
    <cellStyle name="Followed Hyperlink" xfId="100"/>
    <cellStyle name="Підсумок" xfId="101"/>
    <cellStyle name="Плохой" xfId="102"/>
    <cellStyle name="Поганий" xfId="103"/>
    <cellStyle name="Пояснение" xfId="104"/>
    <cellStyle name="Примечание" xfId="105"/>
    <cellStyle name="Примітка" xfId="106"/>
    <cellStyle name="Percent" xfId="107"/>
    <cellStyle name="Результат" xfId="108"/>
    <cellStyle name="Связанная ячейка" xfId="109"/>
    <cellStyle name="Середній" xfId="110"/>
    <cellStyle name="Стиль 1" xfId="111"/>
    <cellStyle name="Текст пояснення" xfId="112"/>
    <cellStyle name="Текст предупреждения" xfId="113"/>
    <cellStyle name="Comma" xfId="114"/>
    <cellStyle name="Comma [0]" xfId="115"/>
    <cellStyle name="Хороший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view="pageBreakPreview" zoomScaleSheetLayoutView="100" zoomScalePageLayoutView="0" workbookViewId="0" topLeftCell="C1">
      <selection activeCell="G1" sqref="G1:I1"/>
    </sheetView>
  </sheetViews>
  <sheetFormatPr defaultColWidth="9.16015625" defaultRowHeight="12.75"/>
  <cols>
    <col min="1" max="1" width="3.83203125" style="8" hidden="1" customWidth="1"/>
    <col min="2" max="3" width="15.5" style="14" customWidth="1"/>
    <col min="4" max="4" width="17.83203125" style="14" customWidth="1"/>
    <col min="5" max="5" width="50.83203125" style="8" customWidth="1"/>
    <col min="6" max="6" width="68.5" style="8" customWidth="1"/>
    <col min="7" max="7" width="19" style="8" customWidth="1"/>
    <col min="8" max="8" width="21.16015625" style="8" customWidth="1"/>
    <col min="9" max="9" width="22.16015625" style="8" customWidth="1"/>
    <col min="10" max="10" width="4.33203125" style="7" customWidth="1"/>
    <col min="11" max="11" width="10.66015625" style="7" bestFit="1" customWidth="1"/>
    <col min="12" max="16384" width="9.16015625" style="7" customWidth="1"/>
  </cols>
  <sheetData>
    <row r="1" spans="7:9" ht="63" customHeight="1">
      <c r="G1" s="5" t="s">
        <v>134</v>
      </c>
      <c r="H1" s="5"/>
      <c r="I1" s="5"/>
    </row>
    <row r="2" spans="1:9" ht="45.75" customHeight="1">
      <c r="A2" s="6"/>
      <c r="B2" s="2" t="s">
        <v>30</v>
      </c>
      <c r="C2" s="2"/>
      <c r="D2" s="2"/>
      <c r="E2" s="2"/>
      <c r="F2" s="2"/>
      <c r="G2" s="2"/>
      <c r="H2" s="2"/>
      <c r="I2" s="2"/>
    </row>
    <row r="3" spans="2:9" ht="17.25">
      <c r="B3" s="15"/>
      <c r="C3" s="15"/>
      <c r="D3" s="15"/>
      <c r="E3" s="9"/>
      <c r="F3" s="18"/>
      <c r="G3" s="18"/>
      <c r="H3" s="19"/>
      <c r="I3" s="10" t="s">
        <v>5</v>
      </c>
    </row>
    <row r="4" spans="1:9" ht="97.5" customHeight="1">
      <c r="A4" s="17"/>
      <c r="B4" s="29" t="s">
        <v>13</v>
      </c>
      <c r="C4" s="29" t="s">
        <v>14</v>
      </c>
      <c r="D4" s="29" t="s">
        <v>15</v>
      </c>
      <c r="E4" s="29" t="s">
        <v>11</v>
      </c>
      <c r="F4" s="11" t="s">
        <v>3</v>
      </c>
      <c r="G4" s="34" t="s">
        <v>0</v>
      </c>
      <c r="H4" s="11" t="s">
        <v>1</v>
      </c>
      <c r="I4" s="11" t="s">
        <v>4</v>
      </c>
    </row>
    <row r="5" spans="1:9" s="26" customFormat="1" ht="31.5" customHeight="1">
      <c r="A5" s="25"/>
      <c r="B5" s="22" t="s">
        <v>17</v>
      </c>
      <c r="C5" s="22"/>
      <c r="D5" s="24"/>
      <c r="E5" s="41" t="s">
        <v>10</v>
      </c>
      <c r="F5" s="30" t="s">
        <v>9</v>
      </c>
      <c r="G5" s="50">
        <f>G6</f>
        <v>1500000</v>
      </c>
      <c r="H5" s="50">
        <f>H6</f>
        <v>800000</v>
      </c>
      <c r="I5" s="50">
        <f>G5+H5</f>
        <v>2300000</v>
      </c>
    </row>
    <row r="6" spans="1:9" s="26" customFormat="1" ht="31.5" customHeight="1">
      <c r="A6" s="25"/>
      <c r="B6" s="22" t="s">
        <v>18</v>
      </c>
      <c r="C6" s="22"/>
      <c r="D6" s="24"/>
      <c r="E6" s="41" t="s">
        <v>10</v>
      </c>
      <c r="F6" s="30" t="s">
        <v>9</v>
      </c>
      <c r="G6" s="50">
        <f>G7+G8</f>
        <v>1500000</v>
      </c>
      <c r="H6" s="50">
        <f>H7+H8</f>
        <v>800000</v>
      </c>
      <c r="I6" s="50">
        <f>G6+H6</f>
        <v>2300000</v>
      </c>
    </row>
    <row r="7" spans="2:9" ht="61.5">
      <c r="B7" s="23" t="s">
        <v>27</v>
      </c>
      <c r="C7" s="23" t="s">
        <v>28</v>
      </c>
      <c r="D7" s="23" t="s">
        <v>16</v>
      </c>
      <c r="E7" s="40" t="s">
        <v>29</v>
      </c>
      <c r="F7" s="39" t="s">
        <v>72</v>
      </c>
      <c r="G7" s="51">
        <v>1500000</v>
      </c>
      <c r="H7" s="51"/>
      <c r="I7" s="52">
        <f aca="true" t="shared" si="0" ref="I7:I44">G7+H7</f>
        <v>1500000</v>
      </c>
    </row>
    <row r="8" spans="2:9" ht="52.5" customHeight="1">
      <c r="B8" s="23" t="s">
        <v>27</v>
      </c>
      <c r="C8" s="23" t="s">
        <v>28</v>
      </c>
      <c r="D8" s="23" t="s">
        <v>16</v>
      </c>
      <c r="E8" s="40" t="s">
        <v>29</v>
      </c>
      <c r="F8" s="89" t="s">
        <v>128</v>
      </c>
      <c r="G8" s="51"/>
      <c r="H8" s="51">
        <v>800000</v>
      </c>
      <c r="I8" s="52">
        <f t="shared" si="0"/>
        <v>800000</v>
      </c>
    </row>
    <row r="9" spans="2:9" ht="30">
      <c r="B9" s="22" t="s">
        <v>105</v>
      </c>
      <c r="C9" s="22"/>
      <c r="D9" s="22"/>
      <c r="E9" s="27" t="s">
        <v>106</v>
      </c>
      <c r="F9" s="30" t="s">
        <v>9</v>
      </c>
      <c r="G9" s="50">
        <f>G10</f>
        <v>28828900</v>
      </c>
      <c r="H9" s="50">
        <f>H10</f>
        <v>0</v>
      </c>
      <c r="I9" s="50">
        <f>G9+H9</f>
        <v>28828900</v>
      </c>
    </row>
    <row r="10" spans="2:9" ht="30">
      <c r="B10" s="22" t="s">
        <v>107</v>
      </c>
      <c r="C10" s="22"/>
      <c r="D10" s="22"/>
      <c r="E10" s="27" t="s">
        <v>106</v>
      </c>
      <c r="F10" s="30" t="s">
        <v>9</v>
      </c>
      <c r="G10" s="50">
        <f>G11</f>
        <v>28828900</v>
      </c>
      <c r="H10" s="50">
        <f>H11</f>
        <v>0</v>
      </c>
      <c r="I10" s="50">
        <f>G10+H10</f>
        <v>28828900</v>
      </c>
    </row>
    <row r="11" spans="2:9" ht="51" customHeight="1">
      <c r="B11" s="21" t="s">
        <v>108</v>
      </c>
      <c r="C11" s="21" t="s">
        <v>109</v>
      </c>
      <c r="D11" s="21" t="s">
        <v>16</v>
      </c>
      <c r="E11" s="35" t="s">
        <v>110</v>
      </c>
      <c r="F11" s="89" t="s">
        <v>111</v>
      </c>
      <c r="G11" s="51">
        <f>24992300+3836600</f>
        <v>28828900</v>
      </c>
      <c r="H11" s="51"/>
      <c r="I11" s="52">
        <f t="shared" si="0"/>
        <v>28828900</v>
      </c>
    </row>
    <row r="12" spans="2:9" ht="45">
      <c r="B12" s="22" t="s">
        <v>21</v>
      </c>
      <c r="C12" s="22"/>
      <c r="D12" s="22"/>
      <c r="E12" s="27" t="s">
        <v>22</v>
      </c>
      <c r="F12" s="30" t="s">
        <v>9</v>
      </c>
      <c r="G12" s="54">
        <f>G13</f>
        <v>1197390</v>
      </c>
      <c r="H12" s="54">
        <f>H13</f>
        <v>800000</v>
      </c>
      <c r="I12" s="54">
        <f>G12+H12</f>
        <v>1997390</v>
      </c>
    </row>
    <row r="13" spans="2:9" ht="45">
      <c r="B13" s="22" t="s">
        <v>23</v>
      </c>
      <c r="C13" s="22"/>
      <c r="D13" s="22"/>
      <c r="E13" s="27" t="s">
        <v>22</v>
      </c>
      <c r="F13" s="30" t="s">
        <v>9</v>
      </c>
      <c r="G13" s="54">
        <f>G14</f>
        <v>1197390</v>
      </c>
      <c r="H13" s="54">
        <f>H14</f>
        <v>800000</v>
      </c>
      <c r="I13" s="54">
        <f>G13+H13</f>
        <v>1997390</v>
      </c>
    </row>
    <row r="14" spans="2:9" ht="30.75">
      <c r="B14" s="23" t="s">
        <v>24</v>
      </c>
      <c r="C14" s="44">
        <v>3240</v>
      </c>
      <c r="D14" s="47"/>
      <c r="E14" s="64" t="s">
        <v>20</v>
      </c>
      <c r="F14" s="48" t="s">
        <v>25</v>
      </c>
      <c r="G14" s="62">
        <f>G16+G15</f>
        <v>1197390</v>
      </c>
      <c r="H14" s="62">
        <f>H16+H15</f>
        <v>800000</v>
      </c>
      <c r="I14" s="57">
        <f>G14+H14</f>
        <v>1997390</v>
      </c>
    </row>
    <row r="15" spans="2:9" ht="46.5">
      <c r="B15" s="37" t="s">
        <v>90</v>
      </c>
      <c r="C15" s="45">
        <v>3241</v>
      </c>
      <c r="D15" s="81" t="s">
        <v>7</v>
      </c>
      <c r="E15" s="46" t="s">
        <v>91</v>
      </c>
      <c r="F15" s="65" t="s">
        <v>25</v>
      </c>
      <c r="G15" s="66">
        <v>6500</v>
      </c>
      <c r="H15" s="59">
        <v>800000</v>
      </c>
      <c r="I15" s="60">
        <f>G15+H15</f>
        <v>806500</v>
      </c>
    </row>
    <row r="16" spans="2:9" ht="30.75">
      <c r="B16" s="37" t="s">
        <v>32</v>
      </c>
      <c r="C16" s="45">
        <v>3242</v>
      </c>
      <c r="D16" s="81" t="s">
        <v>7</v>
      </c>
      <c r="E16" s="46" t="s">
        <v>33</v>
      </c>
      <c r="F16" s="65" t="s">
        <v>25</v>
      </c>
      <c r="G16" s="66">
        <f>1190890</f>
        <v>1190890</v>
      </c>
      <c r="H16" s="59"/>
      <c r="I16" s="60">
        <f>G16+H16</f>
        <v>1190890</v>
      </c>
    </row>
    <row r="17" spans="2:9" ht="45">
      <c r="B17" s="22" t="s">
        <v>12</v>
      </c>
      <c r="C17" s="22"/>
      <c r="D17" s="22"/>
      <c r="E17" s="27" t="s">
        <v>26</v>
      </c>
      <c r="F17" s="30" t="s">
        <v>9</v>
      </c>
      <c r="G17" s="50">
        <f>G18</f>
        <v>12978199</v>
      </c>
      <c r="H17" s="50">
        <f>H18</f>
        <v>440139.23</v>
      </c>
      <c r="I17" s="50">
        <f t="shared" si="0"/>
        <v>13418338.23</v>
      </c>
    </row>
    <row r="18" spans="1:9" s="26" customFormat="1" ht="45">
      <c r="A18" s="25"/>
      <c r="B18" s="22" t="s">
        <v>12</v>
      </c>
      <c r="C18" s="22"/>
      <c r="D18" s="22"/>
      <c r="E18" s="27" t="s">
        <v>26</v>
      </c>
      <c r="F18" s="30" t="s">
        <v>9</v>
      </c>
      <c r="G18" s="50">
        <f>G19+G25+G23+G28+G21</f>
        <v>12978199</v>
      </c>
      <c r="H18" s="50">
        <f>H19+H25+H23+H28+H21</f>
        <v>440139.23</v>
      </c>
      <c r="I18" s="50">
        <f t="shared" si="0"/>
        <v>13418338.23</v>
      </c>
    </row>
    <row r="19" spans="2:9" ht="42">
      <c r="B19" s="67" t="s">
        <v>34</v>
      </c>
      <c r="C19" s="68" t="s">
        <v>35</v>
      </c>
      <c r="D19" s="69"/>
      <c r="E19" s="70" t="s">
        <v>36</v>
      </c>
      <c r="F19" s="43" t="s">
        <v>47</v>
      </c>
      <c r="G19" s="56">
        <f>G20</f>
        <v>8306749</v>
      </c>
      <c r="H19" s="56"/>
      <c r="I19" s="57">
        <f t="shared" si="0"/>
        <v>8306749</v>
      </c>
    </row>
    <row r="20" spans="2:9" ht="77.25">
      <c r="B20" s="21" t="s">
        <v>37</v>
      </c>
      <c r="C20" s="21" t="s">
        <v>38</v>
      </c>
      <c r="D20" s="21" t="s">
        <v>39</v>
      </c>
      <c r="E20" s="35" t="s">
        <v>40</v>
      </c>
      <c r="F20" s="49" t="s">
        <v>47</v>
      </c>
      <c r="G20" s="58">
        <f>100000+335749+7000000+850000+50000+21000-50000</f>
        <v>8306749</v>
      </c>
      <c r="H20" s="59"/>
      <c r="I20" s="60">
        <f t="shared" si="0"/>
        <v>8306749</v>
      </c>
    </row>
    <row r="21" spans="2:9" ht="30.75">
      <c r="B21" s="21" t="s">
        <v>112</v>
      </c>
      <c r="C21" s="21" t="s">
        <v>113</v>
      </c>
      <c r="D21" s="21"/>
      <c r="E21" s="35" t="s">
        <v>114</v>
      </c>
      <c r="F21" s="43" t="s">
        <v>19</v>
      </c>
      <c r="G21" s="58"/>
      <c r="H21" s="56">
        <f>H22</f>
        <v>17550</v>
      </c>
      <c r="I21" s="57">
        <f t="shared" si="0"/>
        <v>17550</v>
      </c>
    </row>
    <row r="22" spans="2:9" ht="46.5">
      <c r="B22" s="36" t="s">
        <v>115</v>
      </c>
      <c r="C22" s="36" t="s">
        <v>116</v>
      </c>
      <c r="D22" s="36" t="s">
        <v>6</v>
      </c>
      <c r="E22" s="42" t="s">
        <v>117</v>
      </c>
      <c r="F22" s="49" t="s">
        <v>19</v>
      </c>
      <c r="G22" s="58"/>
      <c r="H22" s="59">
        <v>17550</v>
      </c>
      <c r="I22" s="60">
        <f t="shared" si="0"/>
        <v>17550</v>
      </c>
    </row>
    <row r="23" spans="2:9" ht="50.25" customHeight="1">
      <c r="B23" s="21" t="s">
        <v>66</v>
      </c>
      <c r="C23" s="21" t="s">
        <v>67</v>
      </c>
      <c r="D23" s="21"/>
      <c r="E23" s="35" t="s">
        <v>68</v>
      </c>
      <c r="F23" s="43" t="s">
        <v>19</v>
      </c>
      <c r="G23" s="55">
        <f>G24</f>
        <v>50000</v>
      </c>
      <c r="H23" s="55">
        <f>H24</f>
        <v>111000</v>
      </c>
      <c r="I23" s="57">
        <f t="shared" si="0"/>
        <v>161000</v>
      </c>
    </row>
    <row r="24" spans="2:9" ht="51.75" customHeight="1">
      <c r="B24" s="36" t="s">
        <v>69</v>
      </c>
      <c r="C24" s="36" t="s">
        <v>70</v>
      </c>
      <c r="D24" s="36" t="s">
        <v>6</v>
      </c>
      <c r="E24" s="42" t="s">
        <v>71</v>
      </c>
      <c r="F24" s="49" t="s">
        <v>19</v>
      </c>
      <c r="G24" s="58">
        <v>50000</v>
      </c>
      <c r="H24" s="59">
        <v>111000</v>
      </c>
      <c r="I24" s="60">
        <f t="shared" si="0"/>
        <v>161000</v>
      </c>
    </row>
    <row r="25" spans="2:9" ht="33" customHeight="1">
      <c r="B25" s="21" t="s">
        <v>41</v>
      </c>
      <c r="C25" s="21" t="s">
        <v>42</v>
      </c>
      <c r="D25" s="21"/>
      <c r="E25" s="35" t="s">
        <v>43</v>
      </c>
      <c r="F25" s="43" t="s">
        <v>19</v>
      </c>
      <c r="G25" s="55">
        <f>G26+G27</f>
        <v>4621450</v>
      </c>
      <c r="H25" s="56"/>
      <c r="I25" s="57">
        <f t="shared" si="0"/>
        <v>4621450</v>
      </c>
    </row>
    <row r="26" spans="2:9" ht="77.25">
      <c r="B26" s="36" t="s">
        <v>44</v>
      </c>
      <c r="C26" s="36" t="s">
        <v>45</v>
      </c>
      <c r="D26" s="36" t="s">
        <v>6</v>
      </c>
      <c r="E26" s="42" t="s">
        <v>46</v>
      </c>
      <c r="F26" s="49" t="s">
        <v>19</v>
      </c>
      <c r="G26" s="58">
        <f>1339000+3300000</f>
        <v>4639000</v>
      </c>
      <c r="H26" s="58"/>
      <c r="I26" s="60">
        <f>G26+H26</f>
        <v>4639000</v>
      </c>
    </row>
    <row r="27" spans="2:9" ht="77.25">
      <c r="B27" s="36" t="s">
        <v>118</v>
      </c>
      <c r="C27" s="36" t="s">
        <v>119</v>
      </c>
      <c r="D27" s="36" t="s">
        <v>6</v>
      </c>
      <c r="E27" s="42" t="s">
        <v>120</v>
      </c>
      <c r="F27" s="49" t="s">
        <v>19</v>
      </c>
      <c r="G27" s="58">
        <v>-17550</v>
      </c>
      <c r="H27" s="58"/>
      <c r="I27" s="60">
        <f>G27+H27</f>
        <v>-17550</v>
      </c>
    </row>
    <row r="28" spans="2:9" ht="61.5">
      <c r="B28" s="74">
        <v>1118820</v>
      </c>
      <c r="C28" s="74">
        <v>8820</v>
      </c>
      <c r="D28" s="75"/>
      <c r="E28" s="76" t="s">
        <v>87</v>
      </c>
      <c r="F28" s="43" t="s">
        <v>89</v>
      </c>
      <c r="G28" s="55"/>
      <c r="H28" s="55">
        <f>H29</f>
        <v>311589.23</v>
      </c>
      <c r="I28" s="57">
        <f t="shared" si="0"/>
        <v>311589.23</v>
      </c>
    </row>
    <row r="29" spans="2:9" ht="16.5">
      <c r="B29" s="77">
        <v>1118821</v>
      </c>
      <c r="C29" s="77">
        <v>8821</v>
      </c>
      <c r="D29" s="78">
        <v>1060</v>
      </c>
      <c r="E29" s="79" t="s">
        <v>88</v>
      </c>
      <c r="F29" s="49" t="s">
        <v>89</v>
      </c>
      <c r="G29" s="58"/>
      <c r="H29" s="80">
        <v>311589.23</v>
      </c>
      <c r="I29" s="60">
        <f t="shared" si="0"/>
        <v>311589.23</v>
      </c>
    </row>
    <row r="30" spans="2:9" ht="60">
      <c r="B30" s="22" t="s">
        <v>48</v>
      </c>
      <c r="C30" s="22"/>
      <c r="D30" s="22"/>
      <c r="E30" s="27" t="s">
        <v>49</v>
      </c>
      <c r="F30" s="30" t="s">
        <v>9</v>
      </c>
      <c r="G30" s="50">
        <f>G31</f>
        <v>1500000</v>
      </c>
      <c r="H30" s="50">
        <f>H31</f>
        <v>10000000</v>
      </c>
      <c r="I30" s="50">
        <f t="shared" si="0"/>
        <v>11500000</v>
      </c>
    </row>
    <row r="31" spans="2:9" ht="60">
      <c r="B31" s="22" t="s">
        <v>50</v>
      </c>
      <c r="C31" s="22"/>
      <c r="D31" s="22"/>
      <c r="E31" s="27" t="s">
        <v>49</v>
      </c>
      <c r="F31" s="30" t="s">
        <v>9</v>
      </c>
      <c r="G31" s="50">
        <f>G36+G32+G33+G34</f>
        <v>1500000</v>
      </c>
      <c r="H31" s="50">
        <f>H36+H32+H33+H34</f>
        <v>10000000</v>
      </c>
      <c r="I31" s="50">
        <f t="shared" si="0"/>
        <v>11500000</v>
      </c>
    </row>
    <row r="32" spans="2:9" ht="46.5">
      <c r="B32" s="21" t="s">
        <v>92</v>
      </c>
      <c r="C32" s="21" t="s">
        <v>93</v>
      </c>
      <c r="D32" s="21" t="s">
        <v>94</v>
      </c>
      <c r="E32" s="82" t="s">
        <v>95</v>
      </c>
      <c r="F32" s="83" t="s">
        <v>96</v>
      </c>
      <c r="G32" s="51">
        <v>-6000000</v>
      </c>
      <c r="H32" s="90"/>
      <c r="I32" s="52">
        <f t="shared" si="0"/>
        <v>-6000000</v>
      </c>
    </row>
    <row r="33" spans="2:9" ht="30.75">
      <c r="B33" s="21" t="s">
        <v>92</v>
      </c>
      <c r="C33" s="21" t="s">
        <v>93</v>
      </c>
      <c r="D33" s="21" t="s">
        <v>94</v>
      </c>
      <c r="E33" s="82" t="s">
        <v>95</v>
      </c>
      <c r="F33" s="33" t="s">
        <v>130</v>
      </c>
      <c r="G33" s="51">
        <v>6000000</v>
      </c>
      <c r="H33" s="90"/>
      <c r="I33" s="52">
        <f t="shared" si="0"/>
        <v>6000000</v>
      </c>
    </row>
    <row r="34" spans="2:9" ht="52.5" customHeight="1">
      <c r="B34" s="21" t="s">
        <v>121</v>
      </c>
      <c r="C34" s="21" t="s">
        <v>122</v>
      </c>
      <c r="D34" s="21"/>
      <c r="E34" s="35" t="s">
        <v>123</v>
      </c>
      <c r="F34" s="33" t="s">
        <v>129</v>
      </c>
      <c r="G34" s="51">
        <f>G35</f>
        <v>1500000</v>
      </c>
      <c r="H34" s="90"/>
      <c r="I34" s="52">
        <f t="shared" si="0"/>
        <v>1500000</v>
      </c>
    </row>
    <row r="35" spans="2:9" ht="51" customHeight="1">
      <c r="B35" s="36" t="s">
        <v>124</v>
      </c>
      <c r="C35" s="36" t="s">
        <v>125</v>
      </c>
      <c r="D35" s="36" t="s">
        <v>126</v>
      </c>
      <c r="E35" s="42" t="s">
        <v>127</v>
      </c>
      <c r="F35" s="85" t="s">
        <v>129</v>
      </c>
      <c r="G35" s="53">
        <v>1500000</v>
      </c>
      <c r="H35" s="91"/>
      <c r="I35" s="87">
        <f t="shared" si="0"/>
        <v>1500000</v>
      </c>
    </row>
    <row r="36" spans="2:9" ht="30.75">
      <c r="B36" s="21" t="s">
        <v>73</v>
      </c>
      <c r="C36" s="21" t="s">
        <v>51</v>
      </c>
      <c r="D36" s="21" t="s">
        <v>16</v>
      </c>
      <c r="E36" s="35" t="s">
        <v>52</v>
      </c>
      <c r="F36" s="33" t="s">
        <v>130</v>
      </c>
      <c r="G36" s="61"/>
      <c r="H36" s="62">
        <v>10000000</v>
      </c>
      <c r="I36" s="52">
        <f t="shared" si="0"/>
        <v>10000000</v>
      </c>
    </row>
    <row r="37" spans="2:9" ht="45">
      <c r="B37" s="22" t="s">
        <v>74</v>
      </c>
      <c r="C37" s="22"/>
      <c r="D37" s="22"/>
      <c r="E37" s="27" t="s">
        <v>75</v>
      </c>
      <c r="F37" s="30" t="s">
        <v>9</v>
      </c>
      <c r="G37" s="50">
        <f>G38</f>
        <v>0</v>
      </c>
      <c r="H37" s="50">
        <f>H38</f>
        <v>154671219.06</v>
      </c>
      <c r="I37" s="50">
        <f t="shared" si="0"/>
        <v>154671219.06</v>
      </c>
    </row>
    <row r="38" spans="2:9" ht="45">
      <c r="B38" s="22" t="s">
        <v>76</v>
      </c>
      <c r="C38" s="22"/>
      <c r="D38" s="22"/>
      <c r="E38" s="27" t="s">
        <v>75</v>
      </c>
      <c r="F38" s="30" t="s">
        <v>9</v>
      </c>
      <c r="G38" s="50">
        <f>G42+G39</f>
        <v>0</v>
      </c>
      <c r="H38" s="50">
        <f>H42+H39</f>
        <v>154671219.06</v>
      </c>
      <c r="I38" s="50">
        <f t="shared" si="0"/>
        <v>154671219.06</v>
      </c>
    </row>
    <row r="39" spans="2:9" ht="30.75">
      <c r="B39" s="67" t="s">
        <v>97</v>
      </c>
      <c r="C39" s="67" t="s">
        <v>98</v>
      </c>
      <c r="D39" s="67"/>
      <c r="E39" s="84" t="s">
        <v>99</v>
      </c>
      <c r="F39" s="33" t="s">
        <v>104</v>
      </c>
      <c r="G39" s="61"/>
      <c r="H39" s="62">
        <f>H41+H40</f>
        <v>154601219.06</v>
      </c>
      <c r="I39" s="52">
        <f t="shared" si="0"/>
        <v>154601219.06</v>
      </c>
    </row>
    <row r="40" spans="2:9" ht="46.5">
      <c r="B40" s="36" t="s">
        <v>100</v>
      </c>
      <c r="C40" s="36" t="s">
        <v>101</v>
      </c>
      <c r="D40" s="36" t="s">
        <v>102</v>
      </c>
      <c r="E40" s="42" t="s">
        <v>103</v>
      </c>
      <c r="F40" s="85" t="s">
        <v>104</v>
      </c>
      <c r="G40" s="61"/>
      <c r="H40" s="62">
        <v>78824.06</v>
      </c>
      <c r="I40" s="87">
        <f t="shared" si="0"/>
        <v>78824.06</v>
      </c>
    </row>
    <row r="41" spans="2:9" ht="80.25" customHeight="1">
      <c r="B41" s="36" t="s">
        <v>131</v>
      </c>
      <c r="C41" s="36" t="s">
        <v>132</v>
      </c>
      <c r="D41" s="36" t="s">
        <v>102</v>
      </c>
      <c r="E41" s="42" t="s">
        <v>133</v>
      </c>
      <c r="F41" s="85" t="s">
        <v>104</v>
      </c>
      <c r="G41" s="86"/>
      <c r="H41" s="88">
        <v>154522395</v>
      </c>
      <c r="I41" s="87">
        <f t="shared" si="0"/>
        <v>154522395</v>
      </c>
    </row>
    <row r="42" spans="2:9" ht="30.75">
      <c r="B42" s="21" t="s">
        <v>77</v>
      </c>
      <c r="C42" s="21" t="s">
        <v>78</v>
      </c>
      <c r="D42" s="21" t="s">
        <v>79</v>
      </c>
      <c r="E42" s="35" t="s">
        <v>80</v>
      </c>
      <c r="F42" s="33" t="s">
        <v>81</v>
      </c>
      <c r="G42" s="61"/>
      <c r="H42" s="62">
        <v>70000</v>
      </c>
      <c r="I42" s="52">
        <f t="shared" si="0"/>
        <v>70000</v>
      </c>
    </row>
    <row r="43" spans="2:9" ht="48" customHeight="1">
      <c r="B43" s="22" t="s">
        <v>53</v>
      </c>
      <c r="C43" s="22"/>
      <c r="D43" s="22"/>
      <c r="E43" s="27" t="s">
        <v>54</v>
      </c>
      <c r="F43" s="30" t="s">
        <v>9</v>
      </c>
      <c r="G43" s="50">
        <f>G44</f>
        <v>120000</v>
      </c>
      <c r="H43" s="50">
        <f>H44</f>
        <v>688120</v>
      </c>
      <c r="I43" s="50">
        <f t="shared" si="0"/>
        <v>808120</v>
      </c>
    </row>
    <row r="44" spans="2:9" ht="48" customHeight="1">
      <c r="B44" s="22" t="s">
        <v>55</v>
      </c>
      <c r="C44" s="22"/>
      <c r="D44" s="22"/>
      <c r="E44" s="27" t="s">
        <v>54</v>
      </c>
      <c r="F44" s="30" t="s">
        <v>9</v>
      </c>
      <c r="G44" s="50">
        <f>G45+G46</f>
        <v>120000</v>
      </c>
      <c r="H44" s="50">
        <f>H45+H46</f>
        <v>688120</v>
      </c>
      <c r="I44" s="50">
        <f t="shared" si="0"/>
        <v>808120</v>
      </c>
    </row>
    <row r="45" spans="2:9" ht="30.75">
      <c r="B45" s="21" t="s">
        <v>56</v>
      </c>
      <c r="C45" s="21" t="s">
        <v>57</v>
      </c>
      <c r="D45" s="21" t="s">
        <v>58</v>
      </c>
      <c r="E45" s="35" t="s">
        <v>59</v>
      </c>
      <c r="F45" s="72" t="s">
        <v>64</v>
      </c>
      <c r="G45" s="51">
        <v>120000</v>
      </c>
      <c r="H45" s="51"/>
      <c r="I45" s="57">
        <f aca="true" t="shared" si="1" ref="I45:I51">G45+H45</f>
        <v>120000</v>
      </c>
    </row>
    <row r="46" spans="2:9" ht="61.5">
      <c r="B46" s="23" t="s">
        <v>60</v>
      </c>
      <c r="C46" s="23" t="s">
        <v>61</v>
      </c>
      <c r="D46" s="23" t="s">
        <v>62</v>
      </c>
      <c r="E46" s="71" t="s">
        <v>63</v>
      </c>
      <c r="F46" s="72" t="s">
        <v>65</v>
      </c>
      <c r="G46" s="53"/>
      <c r="H46" s="51">
        <v>688120</v>
      </c>
      <c r="I46" s="57">
        <f t="shared" si="1"/>
        <v>688120</v>
      </c>
    </row>
    <row r="47" spans="2:9" ht="45">
      <c r="B47" s="22" t="s">
        <v>82</v>
      </c>
      <c r="C47" s="22"/>
      <c r="D47" s="22"/>
      <c r="E47" s="27" t="s">
        <v>83</v>
      </c>
      <c r="F47" s="30" t="s">
        <v>9</v>
      </c>
      <c r="G47" s="50">
        <f>G48</f>
        <v>0</v>
      </c>
      <c r="H47" s="50">
        <f>H48</f>
        <v>-70000</v>
      </c>
      <c r="I47" s="50">
        <f t="shared" si="1"/>
        <v>-70000</v>
      </c>
    </row>
    <row r="48" spans="2:9" ht="45">
      <c r="B48" s="22" t="s">
        <v>84</v>
      </c>
      <c r="C48" s="22"/>
      <c r="D48" s="22"/>
      <c r="E48" s="27" t="s">
        <v>83</v>
      </c>
      <c r="F48" s="30" t="s">
        <v>9</v>
      </c>
      <c r="G48" s="50">
        <f>G49+G50</f>
        <v>0</v>
      </c>
      <c r="H48" s="50">
        <f>H49+H50</f>
        <v>-70000</v>
      </c>
      <c r="I48" s="50">
        <f t="shared" si="1"/>
        <v>-70000</v>
      </c>
    </row>
    <row r="49" spans="2:9" ht="30.75">
      <c r="B49" s="21" t="s">
        <v>85</v>
      </c>
      <c r="C49" s="21" t="s">
        <v>78</v>
      </c>
      <c r="D49" s="21" t="s">
        <v>79</v>
      </c>
      <c r="E49" s="35" t="s">
        <v>80</v>
      </c>
      <c r="F49" s="33" t="s">
        <v>81</v>
      </c>
      <c r="G49" s="52"/>
      <c r="H49" s="51">
        <v>-30000</v>
      </c>
      <c r="I49" s="52">
        <f t="shared" si="1"/>
        <v>-30000</v>
      </c>
    </row>
    <row r="50" spans="2:9" ht="46.5">
      <c r="B50" s="21" t="s">
        <v>85</v>
      </c>
      <c r="C50" s="21" t="s">
        <v>78</v>
      </c>
      <c r="D50" s="21" t="s">
        <v>79</v>
      </c>
      <c r="E50" s="35" t="s">
        <v>80</v>
      </c>
      <c r="F50" s="33" t="s">
        <v>86</v>
      </c>
      <c r="G50" s="52"/>
      <c r="H50" s="51">
        <v>-40000</v>
      </c>
      <c r="I50" s="52">
        <f t="shared" si="1"/>
        <v>-40000</v>
      </c>
    </row>
    <row r="51" spans="2:9" ht="17.25">
      <c r="B51" s="12"/>
      <c r="C51" s="12"/>
      <c r="D51" s="16"/>
      <c r="E51" s="28" t="s">
        <v>2</v>
      </c>
      <c r="F51" s="13"/>
      <c r="G51" s="73">
        <f>G5+G12+G17+G30+G37+G43+G47+G9</f>
        <v>46124489</v>
      </c>
      <c r="H51" s="73">
        <f>H5+H12+H17+H30+H37+H43+H47+H9</f>
        <v>167329478.29</v>
      </c>
      <c r="I51" s="63">
        <f t="shared" si="1"/>
        <v>213453967.29</v>
      </c>
    </row>
    <row r="52" ht="150.75" customHeight="1"/>
    <row r="53" spans="2:10" ht="17.25">
      <c r="B53" s="4" t="s">
        <v>8</v>
      </c>
      <c r="C53" s="4"/>
      <c r="D53" s="4"/>
      <c r="E53" s="4"/>
      <c r="F53" s="38"/>
      <c r="G53" s="3" t="s">
        <v>31</v>
      </c>
      <c r="H53" s="3"/>
      <c r="I53" s="32"/>
      <c r="J53" s="31"/>
    </row>
    <row r="54" spans="2:15" ht="20.25" customHeight="1">
      <c r="B54" s="1"/>
      <c r="C54" s="1"/>
      <c r="D54" s="1"/>
      <c r="E54" s="1"/>
      <c r="F54" s="1"/>
      <c r="G54" s="1"/>
      <c r="H54" s="1"/>
      <c r="I54" s="1"/>
      <c r="J54" s="20"/>
      <c r="K54" s="20"/>
      <c r="L54" s="20"/>
      <c r="M54" s="20"/>
      <c r="N54" s="20"/>
      <c r="O54" s="20"/>
    </row>
    <row r="55" spans="2:15" ht="19.5" customHeight="1">
      <c r="B55" s="1"/>
      <c r="C55" s="1"/>
      <c r="D55" s="1"/>
      <c r="E55" s="1"/>
      <c r="F55" s="1"/>
      <c r="G55" s="1"/>
      <c r="H55" s="1"/>
      <c r="I55" s="1"/>
      <c r="J55" s="20"/>
      <c r="K55" s="20"/>
      <c r="L55" s="20"/>
      <c r="M55" s="20"/>
      <c r="N55" s="20"/>
      <c r="O55" s="20"/>
    </row>
  </sheetData>
  <sheetProtection/>
  <mergeCells count="6">
    <mergeCell ref="B54:I54"/>
    <mergeCell ref="B55:I55"/>
    <mergeCell ref="G1:I1"/>
    <mergeCell ref="B2:I2"/>
    <mergeCell ref="B53:E53"/>
    <mergeCell ref="G53:H53"/>
  </mergeCells>
  <printOptions/>
  <pageMargins left="0.6692913385826772" right="0.5118110236220472" top="0.7480314960629921" bottom="0.35433070866141736" header="0.35433070866141736" footer="0.35433070866141736"/>
  <pageSetup fitToHeight="32" horizontalDpi="600" verticalDpi="600" orientation="landscape" paperSize="9" scale="65" r:id="rId1"/>
  <headerFooter differentFirst="1" alignWithMargins="0">
    <oddHeader>&amp;C&amp;P</oddHeader>
  </headerFooter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user1</cp:lastModifiedBy>
  <cp:lastPrinted>2018-03-20T09:08:13Z</cp:lastPrinted>
  <dcterms:created xsi:type="dcterms:W3CDTF">2014-01-17T10:52:16Z</dcterms:created>
  <dcterms:modified xsi:type="dcterms:W3CDTF">2018-03-23T12:22:34Z</dcterms:modified>
  <cp:category/>
  <cp:version/>
  <cp:contentType/>
  <cp:contentStatus/>
</cp:coreProperties>
</file>